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555" windowWidth="19455" windowHeight="762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H96" i="2" l="1"/>
  <c r="E96" i="2"/>
  <c r="C96" i="2"/>
  <c r="B96" i="2"/>
  <c r="D95" i="2"/>
  <c r="F95" i="2" s="1"/>
  <c r="D94" i="2"/>
  <c r="F94" i="2" s="1"/>
  <c r="D93" i="2"/>
  <c r="F93" i="2" s="1"/>
  <c r="D92" i="2"/>
  <c r="F92" i="2" s="1"/>
  <c r="D91" i="2"/>
  <c r="F91" i="2" s="1"/>
  <c r="D90" i="2"/>
  <c r="F90" i="2" s="1"/>
  <c r="D89" i="2"/>
  <c r="F89" i="2" s="1"/>
  <c r="D88" i="2"/>
  <c r="F88" i="2" s="1"/>
  <c r="D87" i="2"/>
  <c r="F86" i="2"/>
  <c r="E75" i="2"/>
  <c r="C75" i="2"/>
  <c r="B75" i="2"/>
  <c r="D74" i="2"/>
  <c r="F74" i="2" s="1"/>
  <c r="D73" i="2"/>
  <c r="F73" i="2" s="1"/>
  <c r="D72" i="2"/>
  <c r="F72" i="2" s="1"/>
  <c r="D71" i="2"/>
  <c r="E63" i="2"/>
  <c r="C63" i="2"/>
  <c r="B63" i="2"/>
  <c r="D62" i="2"/>
  <c r="F62" i="2" s="1"/>
  <c r="D61" i="2"/>
  <c r="F61" i="2" s="1"/>
  <c r="D60" i="2"/>
  <c r="F60" i="2" s="1"/>
  <c r="D59" i="2"/>
  <c r="F59" i="2" s="1"/>
  <c r="D58" i="2"/>
  <c r="F58" i="2" s="1"/>
  <c r="D57" i="2"/>
  <c r="F57" i="2" s="1"/>
  <c r="D56" i="2"/>
  <c r="F56" i="2" s="1"/>
  <c r="D55" i="2"/>
  <c r="F55" i="2" s="1"/>
  <c r="D54" i="2"/>
  <c r="F54" i="2" s="1"/>
  <c r="D53" i="2"/>
  <c r="F53" i="2" s="1"/>
  <c r="D52" i="2"/>
  <c r="F52" i="2" s="1"/>
  <c r="D51" i="2"/>
  <c r="F51" i="2" s="1"/>
  <c r="E40" i="2"/>
  <c r="C40" i="2"/>
  <c r="B40" i="2"/>
  <c r="D39" i="2"/>
  <c r="F39" i="2" s="1"/>
  <c r="D38" i="2"/>
  <c r="F38" i="2" s="1"/>
  <c r="D37" i="2"/>
  <c r="F37" i="2" s="1"/>
  <c r="D36" i="2"/>
  <c r="F36" i="2" s="1"/>
  <c r="D35" i="2"/>
  <c r="F35" i="2" s="1"/>
  <c r="D34" i="2"/>
  <c r="F34" i="2" s="1"/>
  <c r="D33" i="2"/>
  <c r="F33" i="2" s="1"/>
  <c r="D32" i="2"/>
  <c r="F32" i="2" s="1"/>
  <c r="D31" i="2"/>
  <c r="F31" i="2" s="1"/>
  <c r="D30" i="2"/>
  <c r="F30" i="2" s="1"/>
  <c r="D29" i="2"/>
  <c r="F29" i="2" s="1"/>
  <c r="D28" i="2"/>
  <c r="D40" i="2" s="1"/>
  <c r="M17" i="2"/>
  <c r="K17" i="2"/>
  <c r="K18" i="2" s="1"/>
  <c r="J17" i="2"/>
  <c r="E17" i="2"/>
  <c r="C17" i="2"/>
  <c r="B17" i="2"/>
  <c r="L16" i="2"/>
  <c r="N16" i="2" s="1"/>
  <c r="D16" i="2"/>
  <c r="F16" i="2" s="1"/>
  <c r="L15" i="2"/>
  <c r="N15" i="2" s="1"/>
  <c r="D15" i="2"/>
  <c r="F15" i="2" s="1"/>
  <c r="L14" i="2"/>
  <c r="N14" i="2" s="1"/>
  <c r="D14" i="2"/>
  <c r="F14" i="2" s="1"/>
  <c r="L13" i="2"/>
  <c r="N13" i="2" s="1"/>
  <c r="D13" i="2"/>
  <c r="F13" i="2" s="1"/>
  <c r="L12" i="2"/>
  <c r="N12" i="2" s="1"/>
  <c r="D12" i="2"/>
  <c r="F12" i="2" s="1"/>
  <c r="L11" i="2"/>
  <c r="N11" i="2" s="1"/>
  <c r="D11" i="2"/>
  <c r="F11" i="2" s="1"/>
  <c r="L10" i="2"/>
  <c r="N10" i="2" s="1"/>
  <c r="D10" i="2"/>
  <c r="F10" i="2" s="1"/>
  <c r="L9" i="2"/>
  <c r="N9" i="2" s="1"/>
  <c r="D9" i="2"/>
  <c r="F9" i="2" s="1"/>
  <c r="L8" i="2"/>
  <c r="N8" i="2" s="1"/>
  <c r="D8" i="2"/>
  <c r="F8" i="2" s="1"/>
  <c r="L7" i="2"/>
  <c r="N7" i="2" s="1"/>
  <c r="D7" i="2"/>
  <c r="F7" i="2" s="1"/>
  <c r="L6" i="2"/>
  <c r="N6" i="2" s="1"/>
  <c r="D6" i="2"/>
  <c r="F6" i="2" s="1"/>
  <c r="L5" i="2"/>
  <c r="D5" i="2"/>
  <c r="F5" i="2" s="1"/>
  <c r="F28" i="2" l="1"/>
  <c r="F40" i="2" s="1"/>
  <c r="F17" i="2"/>
  <c r="J18" i="2"/>
  <c r="D75" i="2"/>
  <c r="D96" i="2"/>
  <c r="L17" i="2"/>
  <c r="F71" i="2"/>
  <c r="F75" i="2" s="1"/>
  <c r="F87" i="2"/>
  <c r="F96" i="2" s="1"/>
  <c r="F63" i="2"/>
  <c r="D63" i="2"/>
  <c r="N5" i="2"/>
  <c r="N17" i="2" s="1"/>
  <c r="D17" i="2"/>
  <c r="L18" i="2" s="1"/>
</calcChain>
</file>

<file path=xl/sharedStrings.xml><?xml version="1.0" encoding="utf-8"?>
<sst xmlns="http://schemas.openxmlformats.org/spreadsheetml/2006/main" count="66" uniqueCount="33">
  <si>
    <t xml:space="preserve">CRÉDITO N°4 </t>
  </si>
  <si>
    <r>
      <t xml:space="preserve">TABLA PROVISIONAL DE AMORTIZACIÓN DEL CRÉDITO CAPTACIÓN PARA ABASTECER LA PLANTA DE TRATAMIENTO Y POTABILIZACIÓN DE DISTRIBUCIÓN DE AGUA POTABLE PARA EL CANTÓN OLMEDO                                                                                                                               </t>
    </r>
    <r>
      <rPr>
        <b/>
        <sz val="8"/>
        <color theme="1"/>
        <rFont val="Calibri"/>
        <family val="2"/>
        <scheme val="minor"/>
      </rPr>
      <t>60022</t>
    </r>
  </si>
  <si>
    <t>FECHA</t>
  </si>
  <si>
    <t>INTERES</t>
  </si>
  <si>
    <t>CAPITAL</t>
  </si>
  <si>
    <t>DIVIDENDO</t>
  </si>
  <si>
    <t>DEBITADO</t>
  </si>
  <si>
    <t>COMISIÓN BANCARIA</t>
  </si>
  <si>
    <r>
      <t xml:space="preserve">TABLA DE AMORTIZACIÓN 2014 DEL CRÉDITO PARA LA CONSTRUCIÓN DEL MURO DE ESCOLLERA EN EL BARRIO EL PROGRESO Y PROTECCIÓN DE LA PLANTA DE POTABILIZACIÓN DE AGUA CERRO LA TURENA, DEL CANTÓN OLMEDO - MANABÍ      </t>
    </r>
    <r>
      <rPr>
        <b/>
        <sz val="12"/>
        <color indexed="8"/>
        <rFont val="Calibri"/>
        <family val="2"/>
      </rPr>
      <t>16287</t>
    </r>
  </si>
  <si>
    <t>CUOTA INTERES</t>
  </si>
  <si>
    <t>CUOTA CAPITAL</t>
  </si>
  <si>
    <t xml:space="preserve">COMISIONBANCARIA </t>
  </si>
  <si>
    <t>TABLA DE AMORTIZACIÓN  2014 DEL CRÉDITO PARA LA CONSTRUCIÓN DEL ALCANTARILLADO PLUVIAL DEL CANTÓN OLMEDO - MANABÍ      16293</t>
  </si>
  <si>
    <t>TABLA DE AMORTIZACIÓN CONSTRUCCIÓN DE ALCANTARILLAS VÍA A SAN ROQUE - DON PABLO EN MEDIO EN EL CANTON OLMEDO 16146</t>
  </si>
  <si>
    <t xml:space="preserve">TABLA PROVISIONAL DE AMORTIZACIÓN DEL CRÉDITO ACTUALIZACIÓN DEL CATASTRO URBANO DEL CANTÓN OLMEDO                                                                                                                    </t>
  </si>
  <si>
    <t>DESEMBOLSO</t>
  </si>
  <si>
    <t>AMO</t>
  </si>
  <si>
    <t>CRÉDITO CAPTACIÓN PARA ABASTECER LA PLANTA DE TRATAMIENTO Y POTABILIZACIÓN DE DISTRIBUCIÓN DE AGUA POTABLE PARA EL CANTÓN OLMEDO                                                                                                                               60022</t>
  </si>
  <si>
    <r>
      <t xml:space="preserve">CRÉDITO PARA LA CONSTRUCIÓN DEL MURO DE ESCOLLERA EN EL BARRIO EL PROGRESO Y PROTECCIÓN DE LA PLANTA DE POTABILIZACIÓN DE AGUA CERRO LA TURENA, DEL CANTÓN OLMEDO - MANABÍ      </t>
    </r>
    <r>
      <rPr>
        <sz val="8"/>
        <color indexed="8"/>
        <rFont val="Century Gothic"/>
        <family val="2"/>
      </rPr>
      <t>16287</t>
    </r>
  </si>
  <si>
    <t>CRÉDITO PARA LA CONSTRUCIÓN DEL ALCANTARILLADO PLUVIAL DEL CANTÓN OLMEDO - MANABÍ      16293</t>
  </si>
  <si>
    <t>CRÉDITO PARA LA CONSTRUCCIÓN DE ALCANTARILLAS VÍA A SAN ROQUE - DON PABLO EN MEDIO EN EL CANTON OLMEDO 16146</t>
  </si>
  <si>
    <t>OBJETO</t>
  </si>
  <si>
    <t>FUENTE DE FONDOS PARA CANCELARLOS</t>
  </si>
  <si>
    <t>TRANSFERENCIAS DEL GOBIERNO CENTRAL</t>
  </si>
  <si>
    <t>N°</t>
  </si>
  <si>
    <t>PLAZO</t>
  </si>
  <si>
    <t>T. INTERES</t>
  </si>
  <si>
    <t>180 MESES</t>
  </si>
  <si>
    <t>84 MESES</t>
  </si>
  <si>
    <t>60 MESES</t>
  </si>
  <si>
    <t>MONTOS EJECUTADOS</t>
  </si>
  <si>
    <t xml:space="preserve">MONTO POR RECIBIR </t>
  </si>
  <si>
    <t xml:space="preserve">CRÉDITOS VIGENTES OTORGADOS POR EL BANCO DEL ESTADO AL  GAD OLMEDO - MANABÍ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</si>
</sst>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 * #,##0.00_ ;_ * \-#,##0.00_ ;_ * &quot;-&quot;??_ ;_ @_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8"/>
      <name val="Arial"/>
      <family val="2"/>
    </font>
    <font>
      <sz val="10"/>
      <color theme="1"/>
      <name val="Calibri"/>
      <family val="2"/>
      <scheme val="minor"/>
    </font>
    <font>
      <sz val="8"/>
      <color rgb="FF000000"/>
      <name val="Calibri"/>
      <family val="2"/>
    </font>
    <font>
      <sz val="8"/>
      <color rgb="FF000000"/>
      <name val="Book Antiqua"/>
      <family val="1"/>
    </font>
    <font>
      <b/>
      <sz val="8"/>
      <color rgb="FF000000"/>
      <name val="Book Antiqua"/>
      <family val="1"/>
    </font>
    <font>
      <sz val="10"/>
      <name val="Arial"/>
      <family val="2"/>
    </font>
    <font>
      <sz val="11"/>
      <name val="Calibri"/>
      <family val="2"/>
      <scheme val="minor"/>
    </font>
    <font>
      <sz val="8"/>
      <color theme="1"/>
      <name val="Century Gothic"/>
      <family val="2"/>
    </font>
    <font>
      <sz val="8"/>
      <name val="Century Gothic"/>
      <family val="2"/>
    </font>
    <font>
      <sz val="8"/>
      <color indexed="8"/>
      <name val="Century Gothic"/>
      <family val="2"/>
    </font>
    <font>
      <b/>
      <sz val="10"/>
      <color theme="1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14" fontId="0" fillId="0" borderId="4" xfId="0" applyNumberFormat="1" applyBorder="1"/>
    <xf numFmtId="43" fontId="0" fillId="0" borderId="4" xfId="1" applyFont="1" applyBorder="1"/>
    <xf numFmtId="43" fontId="5" fillId="3" borderId="4" xfId="1" applyNumberFormat="1" applyFont="1" applyFill="1" applyBorder="1"/>
    <xf numFmtId="0" fontId="0" fillId="0" borderId="4" xfId="0" applyBorder="1"/>
    <xf numFmtId="43" fontId="0" fillId="0" borderId="4" xfId="0" applyNumberFormat="1" applyBorder="1"/>
    <xf numFmtId="43" fontId="0" fillId="0" borderId="0" xfId="0" applyNumberFormat="1"/>
    <xf numFmtId="0" fontId="3" fillId="0" borderId="5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14" fontId="4" fillId="0" borderId="5" xfId="0" applyNumberFormat="1" applyFont="1" applyFill="1" applyBorder="1"/>
    <xf numFmtId="164" fontId="5" fillId="0" borderId="5" xfId="1" applyNumberFormat="1" applyFont="1" applyFill="1" applyBorder="1"/>
    <xf numFmtId="43" fontId="5" fillId="0" borderId="5" xfId="1" applyNumberFormat="1" applyFont="1" applyFill="1" applyBorder="1"/>
    <xf numFmtId="43" fontId="4" fillId="0" borderId="5" xfId="1" applyNumberFormat="1" applyFont="1" applyFill="1" applyBorder="1"/>
    <xf numFmtId="0" fontId="4" fillId="0" borderId="5" xfId="0" applyFont="1" applyFill="1" applyBorder="1"/>
    <xf numFmtId="164" fontId="8" fillId="5" borderId="5" xfId="1" applyNumberFormat="1" applyFont="1" applyFill="1" applyBorder="1"/>
    <xf numFmtId="0" fontId="0" fillId="0" borderId="0" xfId="0" applyFill="1"/>
    <xf numFmtId="164" fontId="5" fillId="0" borderId="6" xfId="1" applyNumberFormat="1" applyFont="1" applyFill="1" applyBorder="1"/>
    <xf numFmtId="14" fontId="0" fillId="0" borderId="0" xfId="0" applyNumberFormat="1" applyFill="1" applyBorder="1"/>
    <xf numFmtId="0" fontId="0" fillId="0" borderId="0" xfId="0" applyBorder="1"/>
    <xf numFmtId="0" fontId="0" fillId="0" borderId="0" xfId="0" applyNumberFormat="1" applyBorder="1"/>
    <xf numFmtId="4" fontId="0" fillId="0" borderId="0" xfId="0" applyNumberFormat="1" applyBorder="1"/>
    <xf numFmtId="0" fontId="10" fillId="5" borderId="7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4" fontId="10" fillId="0" borderId="9" xfId="0" applyNumberFormat="1" applyFont="1" applyFill="1" applyBorder="1" applyAlignment="1">
      <alignment horizontal="center"/>
    </xf>
    <xf numFmtId="43" fontId="5" fillId="0" borderId="10" xfId="1" applyNumberFormat="1" applyFont="1" applyFill="1" applyBorder="1"/>
    <xf numFmtId="2" fontId="10" fillId="0" borderId="8" xfId="0" applyNumberFormat="1" applyFont="1" applyFill="1" applyBorder="1" applyAlignment="1">
      <alignment horizontal="center"/>
    </xf>
    <xf numFmtId="0" fontId="11" fillId="0" borderId="11" xfId="0" applyFont="1" applyFill="1" applyBorder="1"/>
    <xf numFmtId="4" fontId="12" fillId="5" borderId="12" xfId="0" applyNumberFormat="1" applyFont="1" applyFill="1" applyBorder="1" applyAlignment="1">
      <alignment horizontal="center"/>
    </xf>
    <xf numFmtId="0" fontId="4" fillId="0" borderId="0" xfId="0" applyFont="1" applyFill="1"/>
    <xf numFmtId="4" fontId="0" fillId="0" borderId="0" xfId="0" applyNumberFormat="1"/>
    <xf numFmtId="0" fontId="5" fillId="0" borderId="0" xfId="0" applyFont="1" applyFill="1"/>
    <xf numFmtId="14" fontId="0" fillId="0" borderId="5" xfId="0" applyNumberFormat="1" applyFill="1" applyBorder="1"/>
    <xf numFmtId="164" fontId="13" fillId="0" borderId="5" xfId="1" applyNumberFormat="1" applyFont="1" applyFill="1" applyBorder="1"/>
    <xf numFmtId="43" fontId="13" fillId="0" borderId="5" xfId="1" applyNumberFormat="1" applyFont="1" applyFill="1" applyBorder="1"/>
    <xf numFmtId="43" fontId="14" fillId="0" borderId="5" xfId="1" applyNumberFormat="1" applyFont="1" applyFill="1" applyBorder="1"/>
    <xf numFmtId="0" fontId="3" fillId="0" borderId="5" xfId="0" applyFont="1" applyFill="1" applyBorder="1"/>
    <xf numFmtId="0" fontId="0" fillId="7" borderId="0" xfId="0" applyFill="1"/>
    <xf numFmtId="0" fontId="0" fillId="7" borderId="0" xfId="0" applyFill="1" applyBorder="1"/>
    <xf numFmtId="0" fontId="4" fillId="0" borderId="0" xfId="0" applyFont="1" applyAlignment="1">
      <alignment horizontal="center"/>
    </xf>
    <xf numFmtId="43" fontId="0" fillId="0" borderId="5" xfId="1" applyFont="1" applyBorder="1"/>
    <xf numFmtId="43" fontId="0" fillId="0" borderId="5" xfId="0" applyNumberFormat="1" applyBorder="1"/>
    <xf numFmtId="0" fontId="15" fillId="0" borderId="5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15" fillId="0" borderId="5" xfId="1" applyFont="1" applyFill="1" applyBorder="1" applyAlignment="1">
      <alignment vertical="center" wrapText="1"/>
    </xf>
    <xf numFmtId="0" fontId="18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6" borderId="0" xfId="0" applyFont="1" applyFill="1" applyBorder="1" applyAlignment="1">
      <alignment horizontal="center" wrapText="1"/>
    </xf>
    <xf numFmtId="0" fontId="8" fillId="6" borderId="13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3" xfId="0" applyFill="1" applyBorder="1"/>
    <xf numFmtId="0" fontId="3" fillId="0" borderId="1" xfId="0" applyFont="1" applyFill="1" applyBorder="1" applyAlignment="1">
      <alignment horizontal="center"/>
    </xf>
    <xf numFmtId="0" fontId="6" fillId="4" borderId="0" xfId="0" applyFont="1" applyFill="1" applyAlignment="1">
      <alignment horizontal="center" wrapText="1"/>
    </xf>
    <xf numFmtId="0" fontId="9" fillId="4" borderId="0" xfId="0" applyFont="1" applyFill="1" applyAlignment="1">
      <alignment horizontal="center" wrapText="1"/>
    </xf>
  </cellXfs>
  <cellStyles count="2">
    <cellStyle name="Millares" xfId="1" builtinId="3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none"/>
      </font>
      <fill>
        <patternFill patternType="solid">
          <fgColor indexed="64"/>
          <bgColor theme="5" tint="0.79998168889431442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a1" displayName="Tabla1" ref="A50:F63" totalsRowShown="0" headerRowDxfId="8" dataDxfId="7" tableBorderDxfId="6">
  <autoFilter ref="A50:F63"/>
  <tableColumns count="6">
    <tableColumn id="1" name="FECHA" dataDxfId="5"/>
    <tableColumn id="2" name="CUOTA INTERES" dataDxfId="4"/>
    <tableColumn id="3" name="CUOTA CAPITAL" dataDxfId="3"/>
    <tableColumn id="4" name="DIVIDENDO" dataDxfId="2"/>
    <tableColumn id="5" name="DEBITADO" dataDxfId="1">
      <calculatedColumnFormula>SUM(E39:E50)</calculatedColumnFormula>
    </tableColumn>
    <tableColumn id="6" name="COMISIONBANCARIA " dataDxfId="0" dataCellStyle="Millares"/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F4" sqref="F4"/>
    </sheetView>
  </sheetViews>
  <sheetFormatPr baseColWidth="10" defaultRowHeight="15" x14ac:dyDescent="0.25"/>
  <cols>
    <col min="1" max="1" width="5.5703125" customWidth="1"/>
    <col min="2" max="2" width="85.140625" customWidth="1"/>
    <col min="3" max="4" width="17.5703125" customWidth="1"/>
    <col min="5" max="6" width="14.42578125" customWidth="1"/>
    <col min="7" max="7" width="12.5703125" customWidth="1"/>
  </cols>
  <sheetData>
    <row r="1" spans="1:7" x14ac:dyDescent="0.25">
      <c r="A1" s="54" t="s">
        <v>32</v>
      </c>
      <c r="B1" s="54"/>
      <c r="C1" s="54"/>
      <c r="D1" s="54"/>
      <c r="E1" s="54"/>
      <c r="F1" s="54"/>
      <c r="G1" s="54"/>
    </row>
    <row r="2" spans="1:7" ht="39" customHeight="1" x14ac:dyDescent="0.25">
      <c r="A2" s="51" t="s">
        <v>24</v>
      </c>
      <c r="B2" s="49" t="s">
        <v>21</v>
      </c>
      <c r="C2" s="53" t="s">
        <v>30</v>
      </c>
      <c r="D2" s="53" t="s">
        <v>31</v>
      </c>
      <c r="E2" s="50" t="s">
        <v>25</v>
      </c>
      <c r="F2" s="50" t="s">
        <v>26</v>
      </c>
      <c r="G2" s="48" t="s">
        <v>22</v>
      </c>
    </row>
    <row r="3" spans="1:7" ht="48" customHeight="1" x14ac:dyDescent="0.25">
      <c r="A3" s="46">
        <v>1</v>
      </c>
      <c r="B3" s="44" t="s">
        <v>17</v>
      </c>
      <c r="C3" s="52">
        <v>365560.23</v>
      </c>
      <c r="D3" s="52">
        <v>165645.74</v>
      </c>
      <c r="E3" s="44" t="s">
        <v>27</v>
      </c>
      <c r="F3" s="44">
        <v>8.7900000000000006E-2</v>
      </c>
      <c r="G3" s="47" t="s">
        <v>23</v>
      </c>
    </row>
    <row r="4" spans="1:7" ht="44.25" customHeight="1" x14ac:dyDescent="0.25">
      <c r="A4" s="46">
        <v>2</v>
      </c>
      <c r="B4" s="44" t="s">
        <v>18</v>
      </c>
      <c r="C4" s="52">
        <v>66357.350000000006</v>
      </c>
      <c r="D4" s="52"/>
      <c r="E4" s="44" t="s">
        <v>29</v>
      </c>
      <c r="F4" s="44">
        <v>7.3599999999999999E-2</v>
      </c>
      <c r="G4" s="47" t="s">
        <v>23</v>
      </c>
    </row>
    <row r="5" spans="1:7" ht="41.25" customHeight="1" x14ac:dyDescent="0.25">
      <c r="A5" s="46">
        <v>3</v>
      </c>
      <c r="B5" s="44" t="s">
        <v>19</v>
      </c>
      <c r="C5" s="52">
        <v>49699.32</v>
      </c>
      <c r="D5" s="52"/>
      <c r="E5" s="44" t="s">
        <v>28</v>
      </c>
      <c r="F5" s="44">
        <v>7.7399999999999997E-2</v>
      </c>
      <c r="G5" s="47" t="s">
        <v>23</v>
      </c>
    </row>
    <row r="6" spans="1:7" ht="38.25" customHeight="1" x14ac:dyDescent="0.25">
      <c r="A6" s="46">
        <v>4</v>
      </c>
      <c r="B6" s="45" t="s">
        <v>20</v>
      </c>
      <c r="C6" s="52">
        <v>63636.94</v>
      </c>
      <c r="D6" s="52"/>
      <c r="E6" s="45" t="s">
        <v>29</v>
      </c>
      <c r="F6" s="45">
        <v>7.4200000000000002E-2</v>
      </c>
      <c r="G6" s="47" t="s">
        <v>23</v>
      </c>
    </row>
    <row r="7" spans="1:7" ht="42" customHeight="1" x14ac:dyDescent="0.25"/>
    <row r="8" spans="1:7" ht="42" customHeight="1" x14ac:dyDescent="0.25"/>
  </sheetData>
  <mergeCells count="1">
    <mergeCell ref="A1:G1"/>
  </mergeCells>
  <conditionalFormatting sqref="C4:D6">
    <cfRule type="dataBar" priority="8">
      <dataBar>
        <cfvo type="min"/>
        <cfvo type="max"/>
        <color rgb="FF008AEF"/>
      </dataBar>
    </cfRule>
  </conditionalFormatting>
  <conditionalFormatting sqref="C4:D4">
    <cfRule type="dataBar" priority="7">
      <dataBar>
        <cfvo type="min"/>
        <cfvo type="max"/>
        <color rgb="FFFFB628"/>
      </dataBar>
    </cfRule>
  </conditionalFormatting>
  <conditionalFormatting sqref="C3:D6">
    <cfRule type="dataBar" priority="3">
      <dataBar>
        <cfvo type="min"/>
        <cfvo type="max"/>
        <color rgb="FFFFB628"/>
      </dataBar>
    </cfRule>
  </conditionalFormatting>
  <conditionalFormatting sqref="B2:B3 C3:E3">
    <cfRule type="dataBar" priority="19">
      <dataBar>
        <cfvo type="min"/>
        <cfvo type="max"/>
        <color rgb="FF008AEF"/>
      </dataBar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"/>
  <sheetViews>
    <sheetView workbookViewId="0">
      <selection sqref="A1:XFD1048576"/>
    </sheetView>
  </sheetViews>
  <sheetFormatPr baseColWidth="10" defaultRowHeight="15" x14ac:dyDescent="0.25"/>
  <cols>
    <col min="1" max="1" width="12.140625" customWidth="1"/>
    <col min="2" max="2" width="13.28515625" customWidth="1"/>
    <col min="3" max="3" width="12.85546875" customWidth="1"/>
    <col min="4" max="4" width="13.28515625" customWidth="1"/>
    <col min="6" max="6" width="12.28515625" customWidth="1"/>
  </cols>
  <sheetData>
    <row r="1" spans="1:14" x14ac:dyDescent="0.25">
      <c r="A1" s="60" t="s">
        <v>0</v>
      </c>
      <c r="B1" s="60"/>
      <c r="C1" s="60"/>
      <c r="D1" s="60"/>
      <c r="E1" s="60"/>
      <c r="F1" s="60"/>
      <c r="I1" s="60" t="s">
        <v>0</v>
      </c>
      <c r="J1" s="60"/>
      <c r="K1" s="60"/>
      <c r="L1" s="60"/>
      <c r="M1" s="60"/>
      <c r="N1" s="60"/>
    </row>
    <row r="2" spans="1:14" x14ac:dyDescent="0.25">
      <c r="A2" s="57" t="s">
        <v>1</v>
      </c>
      <c r="B2" s="58"/>
      <c r="C2" s="58"/>
      <c r="D2" s="58"/>
      <c r="E2" s="58"/>
      <c r="F2" s="58"/>
      <c r="I2" s="57" t="s">
        <v>1</v>
      </c>
      <c r="J2" s="58"/>
      <c r="K2" s="58"/>
      <c r="L2" s="58"/>
      <c r="M2" s="58"/>
      <c r="N2" s="58"/>
    </row>
    <row r="3" spans="1:14" ht="21.75" customHeight="1" x14ac:dyDescent="0.25">
      <c r="A3" s="59"/>
      <c r="B3" s="59"/>
      <c r="C3" s="59"/>
      <c r="D3" s="59"/>
      <c r="E3" s="59"/>
      <c r="F3" s="59"/>
      <c r="I3" s="59"/>
      <c r="J3" s="59"/>
      <c r="K3" s="59"/>
      <c r="L3" s="59"/>
      <c r="M3" s="59"/>
      <c r="N3" s="59"/>
    </row>
    <row r="4" spans="1:14" ht="23.25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2" t="s">
        <v>7</v>
      </c>
      <c r="I4" s="1" t="s">
        <v>2</v>
      </c>
      <c r="J4" s="1" t="s">
        <v>3</v>
      </c>
      <c r="K4" s="1" t="s">
        <v>4</v>
      </c>
      <c r="L4" s="1" t="s">
        <v>5</v>
      </c>
      <c r="M4" s="1" t="s">
        <v>6</v>
      </c>
      <c r="N4" s="2" t="s">
        <v>7</v>
      </c>
    </row>
    <row r="5" spans="1:14" x14ac:dyDescent="0.25">
      <c r="A5" s="3">
        <v>42382</v>
      </c>
      <c r="B5" s="4">
        <v>1857.12</v>
      </c>
      <c r="C5" s="4">
        <v>771.24</v>
      </c>
      <c r="D5" s="4">
        <f>SUM(B5:C5)</f>
        <v>2628.3599999999997</v>
      </c>
      <c r="E5" s="4">
        <v>3726.28</v>
      </c>
      <c r="F5" s="5">
        <f>E5-D5</f>
        <v>1097.9200000000005</v>
      </c>
      <c r="I5" s="3">
        <v>42382</v>
      </c>
      <c r="J5" s="4">
        <v>2619.77</v>
      </c>
      <c r="K5" s="4">
        <v>1087.97</v>
      </c>
      <c r="L5" s="4">
        <f>SUM(J5:K5)</f>
        <v>3707.74</v>
      </c>
      <c r="M5" s="4">
        <v>3726.28</v>
      </c>
      <c r="N5" s="5">
        <f>M5-L5</f>
        <v>18.540000000000418</v>
      </c>
    </row>
    <row r="6" spans="1:14" x14ac:dyDescent="0.25">
      <c r="A6" s="3">
        <v>42412</v>
      </c>
      <c r="B6" s="4">
        <v>1851.47</v>
      </c>
      <c r="C6" s="4">
        <v>776.89</v>
      </c>
      <c r="D6" s="4">
        <f t="shared" ref="D6:D16" si="0">SUM(B6:C6)</f>
        <v>2628.36</v>
      </c>
      <c r="E6" s="4"/>
      <c r="F6" s="5">
        <f t="shared" ref="F6:F16" si="1">E6-D6</f>
        <v>-2628.36</v>
      </c>
      <c r="I6" s="3">
        <v>42412</v>
      </c>
      <c r="J6" s="4">
        <v>2611.8000000000002</v>
      </c>
      <c r="K6" s="4">
        <v>1095.94</v>
      </c>
      <c r="L6" s="4">
        <f t="shared" ref="L6:L16" si="2">SUM(J6:K6)</f>
        <v>3707.7400000000002</v>
      </c>
      <c r="M6" s="4"/>
      <c r="N6" s="5">
        <f t="shared" ref="N6:N16" si="3">M6-L6</f>
        <v>-3707.7400000000002</v>
      </c>
    </row>
    <row r="7" spans="1:14" x14ac:dyDescent="0.25">
      <c r="A7" s="3">
        <v>42442</v>
      </c>
      <c r="B7" s="4">
        <v>1845.78</v>
      </c>
      <c r="C7" s="4">
        <v>782.58</v>
      </c>
      <c r="D7" s="4">
        <f t="shared" si="0"/>
        <v>2628.36</v>
      </c>
      <c r="E7" s="4"/>
      <c r="F7" s="5">
        <f t="shared" si="1"/>
        <v>-2628.36</v>
      </c>
      <c r="I7" s="3">
        <v>42442</v>
      </c>
      <c r="J7" s="4">
        <v>2603.7800000000002</v>
      </c>
      <c r="K7" s="4">
        <v>1103.96</v>
      </c>
      <c r="L7" s="4">
        <f t="shared" si="2"/>
        <v>3707.7400000000002</v>
      </c>
      <c r="M7" s="4"/>
      <c r="N7" s="5">
        <f t="shared" si="3"/>
        <v>-3707.7400000000002</v>
      </c>
    </row>
    <row r="8" spans="1:14" x14ac:dyDescent="0.25">
      <c r="A8" s="3">
        <v>42472</v>
      </c>
      <c r="B8" s="4">
        <v>1840.05</v>
      </c>
      <c r="C8" s="4">
        <v>788.32</v>
      </c>
      <c r="D8" s="4">
        <f t="shared" si="0"/>
        <v>2628.37</v>
      </c>
      <c r="E8" s="4"/>
      <c r="F8" s="5">
        <f t="shared" si="1"/>
        <v>-2628.37</v>
      </c>
      <c r="I8" s="3">
        <v>42472</v>
      </c>
      <c r="J8" s="4">
        <v>2595.69</v>
      </c>
      <c r="K8" s="4">
        <v>1112.05</v>
      </c>
      <c r="L8" s="4">
        <f t="shared" si="2"/>
        <v>3707.74</v>
      </c>
      <c r="M8" s="4"/>
      <c r="N8" s="5">
        <f t="shared" si="3"/>
        <v>-3707.74</v>
      </c>
    </row>
    <row r="9" spans="1:14" x14ac:dyDescent="0.25">
      <c r="A9" s="3">
        <v>42502</v>
      </c>
      <c r="B9" s="4">
        <v>1834.28</v>
      </c>
      <c r="C9" s="4">
        <v>794.08</v>
      </c>
      <c r="D9" s="4">
        <f t="shared" si="0"/>
        <v>2628.36</v>
      </c>
      <c r="E9" s="4"/>
      <c r="F9" s="5">
        <f t="shared" si="1"/>
        <v>-2628.36</v>
      </c>
      <c r="I9" s="3">
        <v>42502</v>
      </c>
      <c r="J9" s="4">
        <v>2587.54</v>
      </c>
      <c r="K9" s="4">
        <v>1120.2</v>
      </c>
      <c r="L9" s="4">
        <f t="shared" si="2"/>
        <v>3707.74</v>
      </c>
      <c r="M9" s="4"/>
      <c r="N9" s="5">
        <f t="shared" si="3"/>
        <v>-3707.74</v>
      </c>
    </row>
    <row r="10" spans="1:14" x14ac:dyDescent="0.25">
      <c r="A10" s="3">
        <v>42532</v>
      </c>
      <c r="B10" s="4">
        <v>1828.46</v>
      </c>
      <c r="C10" s="4">
        <v>799.91</v>
      </c>
      <c r="D10" s="4">
        <f t="shared" si="0"/>
        <v>2628.37</v>
      </c>
      <c r="E10" s="4"/>
      <c r="F10" s="5">
        <f t="shared" si="1"/>
        <v>-2628.37</v>
      </c>
      <c r="I10" s="3">
        <v>42532</v>
      </c>
      <c r="J10" s="4">
        <v>2579.34</v>
      </c>
      <c r="K10" s="4">
        <v>1128.3900000000001</v>
      </c>
      <c r="L10" s="4">
        <f t="shared" si="2"/>
        <v>3707.7300000000005</v>
      </c>
      <c r="M10" s="4"/>
      <c r="N10" s="5">
        <f t="shared" si="3"/>
        <v>-3707.7300000000005</v>
      </c>
    </row>
    <row r="11" spans="1:14" x14ac:dyDescent="0.25">
      <c r="A11" s="3">
        <v>42562</v>
      </c>
      <c r="B11" s="4">
        <v>1822.6</v>
      </c>
      <c r="C11" s="4">
        <v>805.77</v>
      </c>
      <c r="D11" s="4">
        <f t="shared" si="0"/>
        <v>2628.37</v>
      </c>
      <c r="E11" s="4"/>
      <c r="F11" s="5">
        <f t="shared" si="1"/>
        <v>-2628.37</v>
      </c>
      <c r="I11" s="3">
        <v>42562</v>
      </c>
      <c r="J11" s="4">
        <v>2571.0700000000002</v>
      </c>
      <c r="K11" s="4">
        <v>1136.67</v>
      </c>
      <c r="L11" s="4">
        <f t="shared" si="2"/>
        <v>3707.7400000000002</v>
      </c>
      <c r="M11" s="4"/>
      <c r="N11" s="5">
        <f t="shared" si="3"/>
        <v>-3707.7400000000002</v>
      </c>
    </row>
    <row r="12" spans="1:14" x14ac:dyDescent="0.25">
      <c r="A12" s="3">
        <v>42592</v>
      </c>
      <c r="B12" s="4">
        <v>1816.7</v>
      </c>
      <c r="C12" s="4">
        <v>811.66</v>
      </c>
      <c r="D12" s="4">
        <f t="shared" si="0"/>
        <v>2628.36</v>
      </c>
      <c r="E12" s="4"/>
      <c r="F12" s="5">
        <f t="shared" si="1"/>
        <v>-2628.36</v>
      </c>
      <c r="I12" s="3">
        <v>42592</v>
      </c>
      <c r="J12" s="4">
        <v>2562.75</v>
      </c>
      <c r="K12" s="4">
        <v>1144.98</v>
      </c>
      <c r="L12" s="4">
        <f t="shared" si="2"/>
        <v>3707.73</v>
      </c>
      <c r="M12" s="4"/>
      <c r="N12" s="5">
        <f t="shared" si="3"/>
        <v>-3707.73</v>
      </c>
    </row>
    <row r="13" spans="1:14" x14ac:dyDescent="0.25">
      <c r="A13" s="3">
        <v>42622</v>
      </c>
      <c r="B13" s="4">
        <v>1810.75</v>
      </c>
      <c r="C13" s="4">
        <v>817.62</v>
      </c>
      <c r="D13" s="4">
        <f t="shared" si="0"/>
        <v>2628.37</v>
      </c>
      <c r="E13" s="4"/>
      <c r="F13" s="5">
        <f t="shared" si="1"/>
        <v>-2628.37</v>
      </c>
      <c r="I13" s="3">
        <v>42622</v>
      </c>
      <c r="J13" s="4">
        <v>2554.36</v>
      </c>
      <c r="K13" s="4">
        <v>1153.3800000000001</v>
      </c>
      <c r="L13" s="4">
        <f t="shared" si="2"/>
        <v>3707.7400000000002</v>
      </c>
      <c r="M13" s="4"/>
      <c r="N13" s="5">
        <f t="shared" si="3"/>
        <v>-3707.7400000000002</v>
      </c>
    </row>
    <row r="14" spans="1:14" x14ac:dyDescent="0.25">
      <c r="A14" s="3">
        <v>42652</v>
      </c>
      <c r="B14" s="4">
        <v>1804.76</v>
      </c>
      <c r="C14" s="4">
        <v>823.6</v>
      </c>
      <c r="D14" s="4">
        <f t="shared" si="0"/>
        <v>2628.36</v>
      </c>
      <c r="E14" s="4"/>
      <c r="F14" s="5">
        <f t="shared" si="1"/>
        <v>-2628.36</v>
      </c>
      <c r="I14" s="3">
        <v>42652</v>
      </c>
      <c r="J14" s="4">
        <v>2545.91</v>
      </c>
      <c r="K14" s="4">
        <v>1161.83</v>
      </c>
      <c r="L14" s="4">
        <f t="shared" si="2"/>
        <v>3707.74</v>
      </c>
      <c r="M14" s="4"/>
      <c r="N14" s="5">
        <f t="shared" si="3"/>
        <v>-3707.74</v>
      </c>
    </row>
    <row r="15" spans="1:14" x14ac:dyDescent="0.25">
      <c r="A15" s="3">
        <v>42682</v>
      </c>
      <c r="B15" s="4">
        <v>1798.73</v>
      </c>
      <c r="C15" s="4">
        <v>829.63</v>
      </c>
      <c r="D15" s="4">
        <f t="shared" si="0"/>
        <v>2628.36</v>
      </c>
      <c r="E15" s="4"/>
      <c r="F15" s="5">
        <f t="shared" si="1"/>
        <v>-2628.36</v>
      </c>
      <c r="I15" s="3">
        <v>42682</v>
      </c>
      <c r="J15" s="4">
        <v>2537.4</v>
      </c>
      <c r="K15" s="4">
        <v>1170.33</v>
      </c>
      <c r="L15" s="4">
        <f t="shared" si="2"/>
        <v>3707.73</v>
      </c>
      <c r="M15" s="4"/>
      <c r="N15" s="5">
        <f t="shared" si="3"/>
        <v>-3707.73</v>
      </c>
    </row>
    <row r="16" spans="1:14" x14ac:dyDescent="0.25">
      <c r="A16" s="3">
        <v>42712</v>
      </c>
      <c r="B16" s="4">
        <v>1792.65</v>
      </c>
      <c r="C16" s="4">
        <v>835.72</v>
      </c>
      <c r="D16" s="4">
        <f t="shared" si="0"/>
        <v>2628.37</v>
      </c>
      <c r="E16" s="4"/>
      <c r="F16" s="5">
        <f t="shared" si="1"/>
        <v>-2628.37</v>
      </c>
      <c r="I16" s="3">
        <v>42712</v>
      </c>
      <c r="J16" s="4">
        <v>2528.83</v>
      </c>
      <c r="K16" s="4">
        <v>1178.9100000000001</v>
      </c>
      <c r="L16" s="4">
        <f t="shared" si="2"/>
        <v>3707.74</v>
      </c>
      <c r="M16" s="4"/>
      <c r="N16" s="5">
        <f t="shared" si="3"/>
        <v>-3707.74</v>
      </c>
    </row>
    <row r="17" spans="1:14" x14ac:dyDescent="0.25">
      <c r="A17" s="6"/>
      <c r="B17" s="7">
        <f>SUM(B5:B16)</f>
        <v>21903.35</v>
      </c>
      <c r="C17" s="7">
        <f t="shared" ref="C17:F17" si="4">SUM(C5:C16)</f>
        <v>9637.02</v>
      </c>
      <c r="D17" s="7">
        <f t="shared" si="4"/>
        <v>31540.37</v>
      </c>
      <c r="E17" s="7">
        <f t="shared" si="4"/>
        <v>3726.28</v>
      </c>
      <c r="F17" s="7">
        <f t="shared" si="4"/>
        <v>-27814.089999999997</v>
      </c>
      <c r="I17" s="6"/>
      <c r="J17" s="7">
        <f>SUM(J5:J16)</f>
        <v>30898.240000000005</v>
      </c>
      <c r="K17" s="7">
        <f t="shared" ref="K17:N17" si="5">SUM(K5:K16)</f>
        <v>13594.61</v>
      </c>
      <c r="L17" s="7">
        <f t="shared" si="5"/>
        <v>44492.85</v>
      </c>
      <c r="M17" s="7">
        <f t="shared" si="5"/>
        <v>3726.28</v>
      </c>
      <c r="N17" s="7">
        <f t="shared" si="5"/>
        <v>-40766.570000000007</v>
      </c>
    </row>
    <row r="18" spans="1:14" x14ac:dyDescent="0.25">
      <c r="J18" s="8">
        <f>J17-B17</f>
        <v>8994.8900000000067</v>
      </c>
      <c r="K18" s="8">
        <f>K17-C17</f>
        <v>3957.59</v>
      </c>
      <c r="L18" s="8">
        <f>L17-D17</f>
        <v>12952.48</v>
      </c>
    </row>
    <row r="24" spans="1:14" x14ac:dyDescent="0.25">
      <c r="A24" s="61" t="s">
        <v>8</v>
      </c>
      <c r="B24" s="61"/>
      <c r="C24" s="61"/>
      <c r="D24" s="61"/>
      <c r="E24" s="61"/>
      <c r="F24" s="61"/>
    </row>
    <row r="25" spans="1:14" x14ac:dyDescent="0.25">
      <c r="A25" s="61"/>
      <c r="B25" s="61"/>
      <c r="C25" s="61"/>
      <c r="D25" s="61"/>
      <c r="E25" s="61"/>
      <c r="F25" s="61"/>
    </row>
    <row r="26" spans="1:14" x14ac:dyDescent="0.25">
      <c r="A26" s="61"/>
      <c r="B26" s="61"/>
      <c r="C26" s="61"/>
      <c r="D26" s="61"/>
      <c r="E26" s="61"/>
      <c r="F26" s="61"/>
    </row>
    <row r="27" spans="1:14" x14ac:dyDescent="0.25">
      <c r="A27" s="9" t="s">
        <v>2</v>
      </c>
      <c r="B27" s="10" t="s">
        <v>9</v>
      </c>
      <c r="C27" s="10" t="s">
        <v>10</v>
      </c>
      <c r="D27" s="10" t="s">
        <v>5</v>
      </c>
      <c r="E27" s="10" t="s">
        <v>6</v>
      </c>
      <c r="F27" s="10" t="s">
        <v>11</v>
      </c>
    </row>
    <row r="28" spans="1:14" x14ac:dyDescent="0.25">
      <c r="A28" s="11">
        <v>42387</v>
      </c>
      <c r="B28" s="12">
        <v>229.18</v>
      </c>
      <c r="C28" s="12">
        <v>1138.26</v>
      </c>
      <c r="D28" s="12">
        <f>SUM(B28:C28)</f>
        <v>1367.44</v>
      </c>
      <c r="E28" s="13">
        <v>1374.28</v>
      </c>
      <c r="F28" s="13">
        <f>E28-D28</f>
        <v>6.8399999999999181</v>
      </c>
    </row>
    <row r="29" spans="1:14" x14ac:dyDescent="0.25">
      <c r="A29" s="11">
        <v>42417</v>
      </c>
      <c r="B29" s="12">
        <v>222.2</v>
      </c>
      <c r="C29" s="12">
        <v>1145.24</v>
      </c>
      <c r="D29" s="12">
        <f t="shared" ref="D29:D39" si="6">SUM(B29:C29)</f>
        <v>1367.44</v>
      </c>
      <c r="E29" s="13"/>
      <c r="F29" s="13">
        <f t="shared" ref="F29:F39" si="7">E29-D29</f>
        <v>-1367.44</v>
      </c>
    </row>
    <row r="30" spans="1:14" x14ac:dyDescent="0.25">
      <c r="A30" s="11">
        <v>42447</v>
      </c>
      <c r="B30" s="12">
        <v>215.17</v>
      </c>
      <c r="C30" s="12">
        <v>1152.26</v>
      </c>
      <c r="D30" s="12">
        <f t="shared" si="6"/>
        <v>1367.43</v>
      </c>
      <c r="E30" s="13"/>
      <c r="F30" s="13">
        <f t="shared" si="7"/>
        <v>-1367.43</v>
      </c>
    </row>
    <row r="31" spans="1:14" x14ac:dyDescent="0.25">
      <c r="A31" s="11">
        <v>42477</v>
      </c>
      <c r="B31" s="12">
        <v>208.1</v>
      </c>
      <c r="C31" s="12">
        <v>1159.3399999999999</v>
      </c>
      <c r="D31" s="12">
        <f t="shared" si="6"/>
        <v>1367.4399999999998</v>
      </c>
      <c r="E31" s="13"/>
      <c r="F31" s="13">
        <f t="shared" si="7"/>
        <v>-1367.4399999999998</v>
      </c>
    </row>
    <row r="32" spans="1:14" x14ac:dyDescent="0.25">
      <c r="A32" s="11">
        <v>42507</v>
      </c>
      <c r="B32" s="12">
        <v>200.99</v>
      </c>
      <c r="C32" s="12">
        <v>1166.44</v>
      </c>
      <c r="D32" s="12">
        <f t="shared" si="6"/>
        <v>1367.43</v>
      </c>
      <c r="E32" s="13"/>
      <c r="F32" s="13">
        <f t="shared" si="7"/>
        <v>-1367.43</v>
      </c>
    </row>
    <row r="33" spans="1:6" x14ac:dyDescent="0.25">
      <c r="A33" s="11">
        <v>42537</v>
      </c>
      <c r="B33" s="12">
        <v>193.84</v>
      </c>
      <c r="C33" s="12">
        <v>1173.5899999999999</v>
      </c>
      <c r="D33" s="12">
        <f t="shared" si="6"/>
        <v>1367.4299999999998</v>
      </c>
      <c r="E33" s="13"/>
      <c r="F33" s="13">
        <f t="shared" si="7"/>
        <v>-1367.4299999999998</v>
      </c>
    </row>
    <row r="34" spans="1:6" x14ac:dyDescent="0.25">
      <c r="A34" s="11">
        <v>42567</v>
      </c>
      <c r="B34" s="12">
        <v>186.64</v>
      </c>
      <c r="C34" s="12">
        <v>1180.79</v>
      </c>
      <c r="D34" s="12">
        <f t="shared" si="6"/>
        <v>1367.4299999999998</v>
      </c>
      <c r="E34" s="13"/>
      <c r="F34" s="13">
        <f t="shared" si="7"/>
        <v>-1367.4299999999998</v>
      </c>
    </row>
    <row r="35" spans="1:6" x14ac:dyDescent="0.25">
      <c r="A35" s="11">
        <v>42597</v>
      </c>
      <c r="B35" s="12">
        <v>179.4</v>
      </c>
      <c r="C35" s="12">
        <v>1188.04</v>
      </c>
      <c r="D35" s="12">
        <f t="shared" si="6"/>
        <v>1367.44</v>
      </c>
      <c r="E35" s="13"/>
      <c r="F35" s="13">
        <f t="shared" si="7"/>
        <v>-1367.44</v>
      </c>
    </row>
    <row r="36" spans="1:6" x14ac:dyDescent="0.25">
      <c r="A36" s="11">
        <v>42627</v>
      </c>
      <c r="B36" s="12">
        <v>172.11</v>
      </c>
      <c r="C36" s="12">
        <v>1195.32</v>
      </c>
      <c r="D36" s="12">
        <f t="shared" si="6"/>
        <v>1367.4299999999998</v>
      </c>
      <c r="E36" s="14"/>
      <c r="F36" s="13">
        <f t="shared" si="7"/>
        <v>-1367.4299999999998</v>
      </c>
    </row>
    <row r="37" spans="1:6" x14ac:dyDescent="0.25">
      <c r="A37" s="11">
        <v>42657</v>
      </c>
      <c r="B37" s="12">
        <v>164.78</v>
      </c>
      <c r="C37" s="12">
        <v>1202.6500000000001</v>
      </c>
      <c r="D37" s="12">
        <f t="shared" si="6"/>
        <v>1367.43</v>
      </c>
      <c r="E37" s="14"/>
      <c r="F37" s="13">
        <f t="shared" si="7"/>
        <v>-1367.43</v>
      </c>
    </row>
    <row r="38" spans="1:6" x14ac:dyDescent="0.25">
      <c r="A38" s="11">
        <v>42687</v>
      </c>
      <c r="B38" s="12">
        <v>157.41</v>
      </c>
      <c r="C38" s="12">
        <v>1210.03</v>
      </c>
      <c r="D38" s="12">
        <f t="shared" si="6"/>
        <v>1367.44</v>
      </c>
      <c r="E38" s="14"/>
      <c r="F38" s="13">
        <f t="shared" si="7"/>
        <v>-1367.44</v>
      </c>
    </row>
    <row r="39" spans="1:6" x14ac:dyDescent="0.25">
      <c r="A39" s="11">
        <v>42717</v>
      </c>
      <c r="B39" s="12">
        <v>149.97999999999999</v>
      </c>
      <c r="C39" s="12">
        <v>1217.46</v>
      </c>
      <c r="D39" s="12">
        <f t="shared" si="6"/>
        <v>1367.44</v>
      </c>
      <c r="E39" s="14"/>
      <c r="F39" s="13">
        <f t="shared" si="7"/>
        <v>-1367.44</v>
      </c>
    </row>
    <row r="40" spans="1:6" x14ac:dyDescent="0.25">
      <c r="A40" s="15"/>
      <c r="B40" s="16">
        <f>SUM(B28:B39)</f>
        <v>2279.8000000000002</v>
      </c>
      <c r="C40" s="16">
        <f>SUM(C28:C39)</f>
        <v>14129.420000000002</v>
      </c>
      <c r="D40" s="16">
        <f>SUM(D28:D39)</f>
        <v>16409.22</v>
      </c>
      <c r="E40" s="16">
        <f>SUM(E28:E39)</f>
        <v>1374.28</v>
      </c>
      <c r="F40" s="16">
        <f>SUM(F28:F39)</f>
        <v>-15034.940000000002</v>
      </c>
    </row>
    <row r="41" spans="1:6" x14ac:dyDescent="0.25">
      <c r="A41" s="17"/>
      <c r="B41" s="18"/>
    </row>
    <row r="42" spans="1:6" x14ac:dyDescent="0.25">
      <c r="A42" s="17"/>
      <c r="B42" s="8"/>
    </row>
    <row r="43" spans="1:6" x14ac:dyDescent="0.25">
      <c r="A43" s="17"/>
    </row>
    <row r="44" spans="1:6" x14ac:dyDescent="0.25">
      <c r="A44" s="17"/>
    </row>
    <row r="45" spans="1:6" x14ac:dyDescent="0.25">
      <c r="A45" s="17"/>
    </row>
    <row r="46" spans="1:6" x14ac:dyDescent="0.25">
      <c r="A46" s="62" t="s">
        <v>12</v>
      </c>
      <c r="B46" s="62"/>
      <c r="C46" s="62"/>
      <c r="D46" s="62"/>
      <c r="E46" s="62"/>
      <c r="F46" s="62"/>
    </row>
    <row r="47" spans="1:6" x14ac:dyDescent="0.25">
      <c r="A47" s="62"/>
      <c r="B47" s="62"/>
      <c r="C47" s="62"/>
      <c r="D47" s="62"/>
      <c r="E47" s="62"/>
      <c r="F47" s="62"/>
    </row>
    <row r="48" spans="1:6" x14ac:dyDescent="0.25">
      <c r="A48" s="62"/>
      <c r="B48" s="62"/>
      <c r="C48" s="62"/>
      <c r="D48" s="62"/>
      <c r="E48" s="62"/>
      <c r="F48" s="62"/>
    </row>
    <row r="49" spans="1:6" ht="15.75" thickBot="1" x14ac:dyDescent="0.3">
      <c r="A49" s="19"/>
      <c r="B49" s="20"/>
      <c r="C49" s="21"/>
      <c r="D49" s="22"/>
      <c r="E49" s="20"/>
      <c r="F49" s="22"/>
    </row>
    <row r="50" spans="1:6" ht="15.75" thickBot="1" x14ac:dyDescent="0.3">
      <c r="A50" s="9" t="s">
        <v>2</v>
      </c>
      <c r="B50" s="23" t="s">
        <v>9</v>
      </c>
      <c r="C50" s="23" t="s">
        <v>10</v>
      </c>
      <c r="D50" s="23" t="s">
        <v>5</v>
      </c>
      <c r="E50" s="24" t="s">
        <v>6</v>
      </c>
      <c r="F50" s="24" t="s">
        <v>11</v>
      </c>
    </row>
    <row r="51" spans="1:6" ht="15.75" thickBot="1" x14ac:dyDescent="0.3">
      <c r="A51" s="11">
        <v>42376</v>
      </c>
      <c r="B51" s="25">
        <v>241.27</v>
      </c>
      <c r="C51" s="25">
        <v>556.71</v>
      </c>
      <c r="D51" s="25">
        <f>SUM(B51:C51)</f>
        <v>797.98</v>
      </c>
      <c r="E51" s="26">
        <v>801.97</v>
      </c>
      <c r="F51" s="27">
        <f>E51-D51</f>
        <v>3.9900000000000091</v>
      </c>
    </row>
    <row r="52" spans="1:6" ht="15.75" thickBot="1" x14ac:dyDescent="0.3">
      <c r="A52" s="11">
        <v>42406</v>
      </c>
      <c r="B52" s="25">
        <v>237.68</v>
      </c>
      <c r="C52" s="28">
        <v>560.29999999999995</v>
      </c>
      <c r="D52" s="25">
        <f t="shared" ref="D52:D62" si="8">SUM(B52:C52)</f>
        <v>797.98</v>
      </c>
      <c r="E52" s="26"/>
      <c r="F52" s="27">
        <f t="shared" ref="F52:F62" si="9">E52-D52</f>
        <v>-797.98</v>
      </c>
    </row>
    <row r="53" spans="1:6" ht="15.75" thickBot="1" x14ac:dyDescent="0.3">
      <c r="A53" s="11">
        <v>42436</v>
      </c>
      <c r="B53" s="25">
        <v>234.07</v>
      </c>
      <c r="C53" s="25">
        <v>563.91</v>
      </c>
      <c r="D53" s="25">
        <f t="shared" si="8"/>
        <v>797.98</v>
      </c>
      <c r="E53" s="26"/>
      <c r="F53" s="27">
        <f t="shared" si="9"/>
        <v>-797.98</v>
      </c>
    </row>
    <row r="54" spans="1:6" ht="15.75" thickBot="1" x14ac:dyDescent="0.3">
      <c r="A54" s="11">
        <v>42466</v>
      </c>
      <c r="B54" s="25">
        <v>230.43</v>
      </c>
      <c r="C54" s="25">
        <v>567.54999999999995</v>
      </c>
      <c r="D54" s="25">
        <f t="shared" si="8"/>
        <v>797.98</v>
      </c>
      <c r="E54" s="26"/>
      <c r="F54" s="27">
        <f t="shared" si="9"/>
        <v>-797.98</v>
      </c>
    </row>
    <row r="55" spans="1:6" ht="15.75" thickBot="1" x14ac:dyDescent="0.3">
      <c r="A55" s="11">
        <v>42496</v>
      </c>
      <c r="B55" s="25">
        <v>226.77</v>
      </c>
      <c r="C55" s="25">
        <v>571.21</v>
      </c>
      <c r="D55" s="25">
        <f t="shared" si="8"/>
        <v>797.98</v>
      </c>
      <c r="E55" s="26"/>
      <c r="F55" s="27">
        <f t="shared" si="9"/>
        <v>-797.98</v>
      </c>
    </row>
    <row r="56" spans="1:6" ht="15.75" thickBot="1" x14ac:dyDescent="0.3">
      <c r="A56" s="11">
        <v>42526</v>
      </c>
      <c r="B56" s="25">
        <v>223.08</v>
      </c>
      <c r="C56" s="28">
        <v>574.9</v>
      </c>
      <c r="D56" s="25">
        <f t="shared" si="8"/>
        <v>797.98</v>
      </c>
      <c r="E56" s="26"/>
      <c r="F56" s="27">
        <f t="shared" si="9"/>
        <v>-797.98</v>
      </c>
    </row>
    <row r="57" spans="1:6" ht="15.75" thickBot="1" x14ac:dyDescent="0.3">
      <c r="A57" s="11">
        <v>42556</v>
      </c>
      <c r="B57" s="25">
        <v>219.38</v>
      </c>
      <c r="C57" s="28">
        <v>578.6</v>
      </c>
      <c r="D57" s="25">
        <f t="shared" si="8"/>
        <v>797.98</v>
      </c>
      <c r="E57" s="26"/>
      <c r="F57" s="27">
        <f t="shared" si="9"/>
        <v>-797.98</v>
      </c>
    </row>
    <row r="58" spans="1:6" ht="15.75" thickBot="1" x14ac:dyDescent="0.3">
      <c r="A58" s="11">
        <v>42586</v>
      </c>
      <c r="B58" s="25">
        <v>215.64</v>
      </c>
      <c r="C58" s="25">
        <v>582.34</v>
      </c>
      <c r="D58" s="25">
        <f t="shared" si="8"/>
        <v>797.98</v>
      </c>
      <c r="E58" s="26"/>
      <c r="F58" s="27">
        <f t="shared" si="9"/>
        <v>-797.98</v>
      </c>
    </row>
    <row r="59" spans="1:6" ht="15.75" thickBot="1" x14ac:dyDescent="0.3">
      <c r="A59" s="11">
        <v>42616</v>
      </c>
      <c r="B59" s="25">
        <v>211.89</v>
      </c>
      <c r="C59" s="25">
        <v>586.09</v>
      </c>
      <c r="D59" s="25">
        <f t="shared" si="8"/>
        <v>797.98</v>
      </c>
      <c r="E59" s="26"/>
      <c r="F59" s="27">
        <f t="shared" si="9"/>
        <v>-797.98</v>
      </c>
    </row>
    <row r="60" spans="1:6" ht="15.75" thickBot="1" x14ac:dyDescent="0.3">
      <c r="A60" s="11">
        <v>42646</v>
      </c>
      <c r="B60" s="25">
        <v>208.11</v>
      </c>
      <c r="C60" s="25">
        <v>589.87</v>
      </c>
      <c r="D60" s="25">
        <f t="shared" si="8"/>
        <v>797.98</v>
      </c>
      <c r="E60" s="26"/>
      <c r="F60" s="27">
        <f t="shared" si="9"/>
        <v>-797.98</v>
      </c>
    </row>
    <row r="61" spans="1:6" ht="15.75" thickBot="1" x14ac:dyDescent="0.3">
      <c r="A61" s="11">
        <v>42676</v>
      </c>
      <c r="B61" s="28">
        <v>204.3</v>
      </c>
      <c r="C61" s="25">
        <v>593.67999999999995</v>
      </c>
      <c r="D61" s="25">
        <f t="shared" si="8"/>
        <v>797.98</v>
      </c>
      <c r="E61" s="26"/>
      <c r="F61" s="27">
        <f t="shared" si="9"/>
        <v>-797.98</v>
      </c>
    </row>
    <row r="62" spans="1:6" ht="15.75" thickBot="1" x14ac:dyDescent="0.3">
      <c r="A62" s="11">
        <v>42706</v>
      </c>
      <c r="B62" s="25">
        <v>200.47</v>
      </c>
      <c r="C62" s="25">
        <v>597.51</v>
      </c>
      <c r="D62" s="25">
        <f t="shared" si="8"/>
        <v>797.98</v>
      </c>
      <c r="E62" s="26"/>
      <c r="F62" s="27">
        <f t="shared" si="9"/>
        <v>-797.98</v>
      </c>
    </row>
    <row r="63" spans="1:6" ht="15.75" x14ac:dyDescent="0.3">
      <c r="A63" s="29"/>
      <c r="B63" s="30">
        <f>SUM(B51:B62)</f>
        <v>2653.0899999999997</v>
      </c>
      <c r="C63" s="30">
        <f t="shared" ref="C63:F63" si="10">SUM(C51:C62)</f>
        <v>6922.670000000001</v>
      </c>
      <c r="D63" s="30">
        <f t="shared" si="10"/>
        <v>9575.7599999999984</v>
      </c>
      <c r="E63" s="30">
        <f t="shared" si="10"/>
        <v>801.97</v>
      </c>
      <c r="F63" s="30">
        <f t="shared" si="10"/>
        <v>-8773.7899999999972</v>
      </c>
    </row>
    <row r="64" spans="1:6" x14ac:dyDescent="0.25">
      <c r="A64" s="17"/>
    </row>
    <row r="65" spans="1:6" x14ac:dyDescent="0.25">
      <c r="A65" s="31"/>
      <c r="B65" s="32"/>
      <c r="C65" s="32"/>
      <c r="D65" s="32"/>
    </row>
    <row r="66" spans="1:6" x14ac:dyDescent="0.25">
      <c r="A66" s="33"/>
      <c r="B66" s="32"/>
      <c r="C66" s="32"/>
      <c r="D66" s="32"/>
    </row>
    <row r="67" spans="1:6" x14ac:dyDescent="0.25">
      <c r="A67" s="17"/>
    </row>
    <row r="68" spans="1:6" x14ac:dyDescent="0.25">
      <c r="A68" s="55" t="s">
        <v>13</v>
      </c>
      <c r="B68" s="55"/>
      <c r="C68" s="55"/>
      <c r="D68" s="55"/>
      <c r="E68" s="55"/>
      <c r="F68" s="55"/>
    </row>
    <row r="69" spans="1:6" x14ac:dyDescent="0.25">
      <c r="A69" s="56"/>
      <c r="B69" s="56"/>
      <c r="C69" s="56"/>
      <c r="D69" s="56"/>
      <c r="E69" s="56"/>
      <c r="F69" s="56"/>
    </row>
    <row r="70" spans="1:6" x14ac:dyDescent="0.25">
      <c r="A70" s="9" t="s">
        <v>2</v>
      </c>
      <c r="B70" s="10" t="s">
        <v>9</v>
      </c>
      <c r="C70" s="10" t="s">
        <v>10</v>
      </c>
      <c r="D70" s="10" t="s">
        <v>5</v>
      </c>
      <c r="E70" s="10" t="s">
        <v>6</v>
      </c>
      <c r="F70" s="10" t="s">
        <v>11</v>
      </c>
    </row>
    <row r="71" spans="1:6" x14ac:dyDescent="0.25">
      <c r="A71" s="34">
        <v>42392</v>
      </c>
      <c r="B71" s="35">
        <v>32.729999999999997</v>
      </c>
      <c r="C71" s="12">
        <v>1311.22</v>
      </c>
      <c r="D71" s="35">
        <f>B71+C71</f>
        <v>1343.95</v>
      </c>
      <c r="E71" s="36">
        <v>1350.67</v>
      </c>
      <c r="F71" s="36">
        <f>E71-D71</f>
        <v>6.7200000000000273</v>
      </c>
    </row>
    <row r="72" spans="1:6" x14ac:dyDescent="0.25">
      <c r="A72" s="34">
        <v>42422</v>
      </c>
      <c r="B72" s="35">
        <v>24.63</v>
      </c>
      <c r="C72" s="12">
        <v>1319.31</v>
      </c>
      <c r="D72" s="35">
        <f t="shared" ref="D72:D74" si="11">B72+C72</f>
        <v>1343.94</v>
      </c>
      <c r="E72" s="36"/>
      <c r="F72" s="36">
        <f>E72-D72</f>
        <v>-1343.94</v>
      </c>
    </row>
    <row r="73" spans="1:6" x14ac:dyDescent="0.25">
      <c r="A73" s="34">
        <v>42452</v>
      </c>
      <c r="B73" s="35">
        <v>16.47</v>
      </c>
      <c r="C73" s="12">
        <v>1327.48</v>
      </c>
      <c r="D73" s="35">
        <f t="shared" si="11"/>
        <v>1343.95</v>
      </c>
      <c r="E73" s="37"/>
      <c r="F73" s="36">
        <f>E73-D73</f>
        <v>-1343.95</v>
      </c>
    </row>
    <row r="74" spans="1:6" x14ac:dyDescent="0.25">
      <c r="A74" s="34">
        <v>42488</v>
      </c>
      <c r="B74" s="35">
        <v>8.26</v>
      </c>
      <c r="C74" s="12">
        <v>1335.69</v>
      </c>
      <c r="D74" s="35">
        <f t="shared" si="11"/>
        <v>1343.95</v>
      </c>
      <c r="E74" s="37"/>
      <c r="F74" s="36">
        <f t="shared" ref="F74" si="12">E74-D74</f>
        <v>-1343.95</v>
      </c>
    </row>
    <row r="75" spans="1:6" x14ac:dyDescent="0.25">
      <c r="A75" s="38"/>
      <c r="B75" s="16">
        <f>SUM(B71:B74)</f>
        <v>82.09</v>
      </c>
      <c r="C75" s="16">
        <f t="shared" ref="C75:F75" si="13">SUM(C71:C74)</f>
        <v>5293.7</v>
      </c>
      <c r="D75" s="16">
        <f t="shared" si="13"/>
        <v>5375.79</v>
      </c>
      <c r="E75" s="16">
        <f t="shared" si="13"/>
        <v>1350.67</v>
      </c>
      <c r="F75" s="16">
        <f t="shared" si="13"/>
        <v>-4025.12</v>
      </c>
    </row>
    <row r="76" spans="1:6" x14ac:dyDescent="0.25">
      <c r="A76" s="17"/>
      <c r="B76" s="39"/>
      <c r="C76" s="39"/>
      <c r="D76" s="39"/>
      <c r="E76" s="40"/>
      <c r="F76" s="40"/>
    </row>
    <row r="83" spans="1:8" x14ac:dyDescent="0.25">
      <c r="A83" s="57" t="s">
        <v>14</v>
      </c>
      <c r="B83" s="58"/>
      <c r="C83" s="58"/>
      <c r="D83" s="58"/>
      <c r="E83" s="58"/>
      <c r="F83" s="58"/>
    </row>
    <row r="84" spans="1:8" x14ac:dyDescent="0.25">
      <c r="A84" s="59"/>
      <c r="B84" s="59"/>
      <c r="C84" s="59"/>
      <c r="D84" s="59"/>
      <c r="E84" s="59"/>
      <c r="F84" s="59"/>
    </row>
    <row r="85" spans="1:8" ht="23.25" x14ac:dyDescent="0.25">
      <c r="A85" s="1" t="s">
        <v>2</v>
      </c>
      <c r="B85" s="1" t="s">
        <v>3</v>
      </c>
      <c r="C85" s="1" t="s">
        <v>4</v>
      </c>
      <c r="D85" s="1" t="s">
        <v>5</v>
      </c>
      <c r="E85" s="1" t="s">
        <v>6</v>
      </c>
      <c r="F85" s="2" t="s">
        <v>7</v>
      </c>
      <c r="H85" s="41" t="s">
        <v>15</v>
      </c>
    </row>
    <row r="86" spans="1:8" x14ac:dyDescent="0.25">
      <c r="A86" s="3">
        <v>42459</v>
      </c>
      <c r="B86" s="4">
        <v>0</v>
      </c>
      <c r="C86" s="4">
        <v>0</v>
      </c>
      <c r="D86" s="4">
        <v>0</v>
      </c>
      <c r="E86" s="4"/>
      <c r="F86" s="5">
        <f t="shared" ref="F86:F95" si="14">E86-D86</f>
        <v>0</v>
      </c>
      <c r="H86" s="42">
        <v>54299.8</v>
      </c>
    </row>
    <row r="87" spans="1:8" x14ac:dyDescent="0.25">
      <c r="A87" s="3">
        <v>42472</v>
      </c>
      <c r="B87" s="4">
        <v>397</v>
      </c>
      <c r="C87" s="4">
        <v>462.7</v>
      </c>
      <c r="D87" s="4">
        <f t="shared" ref="D87:D95" si="15">SUM(B87:C87)</f>
        <v>859.7</v>
      </c>
      <c r="E87" s="4"/>
      <c r="F87" s="5">
        <f t="shared" si="14"/>
        <v>-859.7</v>
      </c>
      <c r="H87" s="42"/>
    </row>
    <row r="88" spans="1:8" x14ac:dyDescent="0.25">
      <c r="A88" s="3">
        <v>42502</v>
      </c>
      <c r="B88" s="4">
        <v>393.6</v>
      </c>
      <c r="C88" s="4">
        <v>466.3</v>
      </c>
      <c r="D88" s="4">
        <f t="shared" si="15"/>
        <v>859.90000000000009</v>
      </c>
      <c r="E88" s="4"/>
      <c r="F88" s="5">
        <f t="shared" si="14"/>
        <v>-859.90000000000009</v>
      </c>
      <c r="H88" s="42"/>
    </row>
    <row r="89" spans="1:8" x14ac:dyDescent="0.25">
      <c r="A89" s="3">
        <v>42532</v>
      </c>
      <c r="B89" s="4">
        <v>377.6</v>
      </c>
      <c r="C89" s="4">
        <v>482.5</v>
      </c>
      <c r="D89" s="4">
        <f t="shared" si="15"/>
        <v>860.1</v>
      </c>
      <c r="E89" s="4"/>
      <c r="F89" s="5">
        <f t="shared" si="14"/>
        <v>-860.1</v>
      </c>
      <c r="H89" s="42">
        <v>34230.699999999997</v>
      </c>
    </row>
    <row r="90" spans="1:8" x14ac:dyDescent="0.25">
      <c r="A90" s="3">
        <v>42562</v>
      </c>
      <c r="B90" s="4">
        <v>636.9</v>
      </c>
      <c r="C90" s="4">
        <v>779.8</v>
      </c>
      <c r="D90" s="4">
        <f t="shared" si="15"/>
        <v>1416.6999999999998</v>
      </c>
      <c r="E90" s="4"/>
      <c r="F90" s="5">
        <f t="shared" si="14"/>
        <v>-1416.6999999999998</v>
      </c>
      <c r="H90" s="42"/>
    </row>
    <row r="91" spans="1:8" x14ac:dyDescent="0.25">
      <c r="A91" s="3">
        <v>42592</v>
      </c>
      <c r="B91" s="4">
        <v>631.20000000000005</v>
      </c>
      <c r="C91" s="4">
        <v>785.8</v>
      </c>
      <c r="D91" s="4">
        <f t="shared" si="15"/>
        <v>1417</v>
      </c>
      <c r="E91" s="4"/>
      <c r="F91" s="5">
        <f t="shared" si="14"/>
        <v>-1417</v>
      </c>
      <c r="H91" s="42"/>
    </row>
    <row r="92" spans="1:8" x14ac:dyDescent="0.25">
      <c r="A92" s="3">
        <v>42622</v>
      </c>
      <c r="B92" s="4">
        <v>605.29999999999995</v>
      </c>
      <c r="C92" s="4">
        <v>812.1</v>
      </c>
      <c r="D92" s="4">
        <f t="shared" si="15"/>
        <v>1417.4</v>
      </c>
      <c r="E92" s="4"/>
      <c r="F92" s="5">
        <f t="shared" si="14"/>
        <v>-1417.4</v>
      </c>
      <c r="H92" s="42"/>
    </row>
    <row r="93" spans="1:8" x14ac:dyDescent="0.25">
      <c r="A93" s="3">
        <v>42652</v>
      </c>
      <c r="B93" s="4">
        <v>619.5</v>
      </c>
      <c r="C93" s="4">
        <v>797.9</v>
      </c>
      <c r="D93" s="4">
        <f t="shared" si="15"/>
        <v>1417.4</v>
      </c>
      <c r="E93" s="4"/>
      <c r="F93" s="5">
        <f t="shared" si="14"/>
        <v>-1417.4</v>
      </c>
      <c r="H93" s="42"/>
    </row>
    <row r="94" spans="1:8" x14ac:dyDescent="0.25">
      <c r="A94" s="3">
        <v>42682</v>
      </c>
      <c r="B94" s="4">
        <v>593.9</v>
      </c>
      <c r="C94" s="4">
        <v>823.8</v>
      </c>
      <c r="D94" s="4">
        <f t="shared" si="15"/>
        <v>1417.6999999999998</v>
      </c>
      <c r="E94" s="4"/>
      <c r="F94" s="5">
        <f t="shared" si="14"/>
        <v>-1417.6999999999998</v>
      </c>
      <c r="H94" s="42"/>
    </row>
    <row r="95" spans="1:8" x14ac:dyDescent="0.25">
      <c r="A95" s="3">
        <v>42712</v>
      </c>
      <c r="B95" s="4">
        <v>607.70000000000005</v>
      </c>
      <c r="C95" s="4">
        <v>810</v>
      </c>
      <c r="D95" s="4">
        <f t="shared" si="15"/>
        <v>1417.7</v>
      </c>
      <c r="E95" s="4"/>
      <c r="F95" s="5">
        <f t="shared" si="14"/>
        <v>-1417.7</v>
      </c>
      <c r="H95" s="42"/>
    </row>
    <row r="96" spans="1:8" x14ac:dyDescent="0.25">
      <c r="A96" s="6"/>
      <c r="B96" s="7">
        <f>SUM(B86:B95)</f>
        <v>4862.7</v>
      </c>
      <c r="C96" s="7">
        <f>SUM(C86:C95)</f>
        <v>6220.9000000000005</v>
      </c>
      <c r="D96" s="7">
        <f>SUM(D86:D95)</f>
        <v>11083.599999999999</v>
      </c>
      <c r="E96" s="7">
        <f>SUM(E86:E95)</f>
        <v>0</v>
      </c>
      <c r="F96" s="7">
        <f>SUM(F86:F95)</f>
        <v>-11083.599999999999</v>
      </c>
      <c r="H96" s="43">
        <f>SUM(H86:H95)</f>
        <v>88530.5</v>
      </c>
    </row>
    <row r="97" spans="2:9" x14ac:dyDescent="0.25">
      <c r="B97" s="8">
        <v>169248.08</v>
      </c>
      <c r="C97" s="8"/>
      <c r="D97" s="8"/>
    </row>
    <row r="104" spans="2:9" x14ac:dyDescent="0.25">
      <c r="I104" t="s">
        <v>16</v>
      </c>
    </row>
  </sheetData>
  <mergeCells count="8">
    <mergeCell ref="A68:F69"/>
    <mergeCell ref="A83:F84"/>
    <mergeCell ref="A1:F1"/>
    <mergeCell ref="I1:N1"/>
    <mergeCell ref="A2:F3"/>
    <mergeCell ref="I2:N3"/>
    <mergeCell ref="A24:F26"/>
    <mergeCell ref="A46:F48"/>
  </mergeCells>
  <conditionalFormatting sqref="A1:F17">
    <cfRule type="dataBar" priority="3">
      <dataBar>
        <cfvo type="min"/>
        <cfvo type="max"/>
        <color rgb="FF008AEF"/>
      </dataBar>
    </cfRule>
  </conditionalFormatting>
  <conditionalFormatting sqref="I1:N17">
    <cfRule type="dataBar" priority="2">
      <dataBar>
        <cfvo type="min"/>
        <cfvo type="max"/>
        <color rgb="FF008AEF"/>
      </dataBar>
    </cfRule>
  </conditionalFormatting>
  <conditionalFormatting sqref="A83:F96">
    <cfRule type="dataBar" priority="1">
      <dataBar>
        <cfvo type="min"/>
        <cfvo type="max"/>
        <color rgb="FF008AEF"/>
      </dataBar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COMPUMUEBLE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COMPUMUEBLE</dc:creator>
  <cp:lastModifiedBy>Lenovo</cp:lastModifiedBy>
  <dcterms:created xsi:type="dcterms:W3CDTF">2016-02-17T16:46:13Z</dcterms:created>
  <dcterms:modified xsi:type="dcterms:W3CDTF">2016-02-17T20:40:52Z</dcterms:modified>
</cp:coreProperties>
</file>